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42" i="10" l="1"/>
  <c r="D42" i="10" s="1"/>
  <c r="C43" i="10" s="1"/>
  <c r="D43" i="10" s="1"/>
  <c r="C44" i="10" s="1"/>
  <c r="D44" i="10" s="1"/>
  <c r="C45" i="10" s="1"/>
  <c r="D45" i="10" s="1"/>
  <c r="C47" i="10" s="1"/>
  <c r="D47" i="10" s="1"/>
  <c r="C49" i="10" s="1"/>
  <c r="D49" i="10" s="1"/>
  <c r="C50" i="10" s="1"/>
  <c r="D50" i="10" s="1"/>
  <c r="C51" i="10" s="1"/>
  <c r="D51" i="10" s="1"/>
  <c r="C53" i="10" s="1"/>
  <c r="D53" i="10" s="1"/>
  <c r="C40" i="10"/>
  <c r="D40" i="10" s="1"/>
  <c r="C32" i="10"/>
  <c r="D32" i="10" s="1"/>
  <c r="C37" i="10" s="1"/>
  <c r="G42" i="10" l="1"/>
  <c r="H42" i="10" s="1"/>
  <c r="G43" i="10" s="1"/>
  <c r="H43" i="10" s="1"/>
  <c r="G44" i="10" s="1"/>
  <c r="H44" i="10" s="1"/>
  <c r="G45" i="10" s="1"/>
  <c r="H45" i="10" s="1"/>
  <c r="G47" i="10" s="1"/>
  <c r="H47" i="10" s="1"/>
  <c r="G49" i="10" s="1"/>
  <c r="H49" i="10" s="1"/>
  <c r="G50" i="10" s="1"/>
  <c r="H50" i="10" s="1"/>
  <c r="G51" i="10" s="1"/>
  <c r="H51" i="10" s="1"/>
  <c r="G53" i="10" s="1"/>
  <c r="H53" i="10" s="1"/>
  <c r="H40" i="10"/>
  <c r="G40" i="10"/>
  <c r="G32" i="10"/>
  <c r="H32" i="10" s="1"/>
  <c r="G37" i="10" s="1"/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<sst xmlns="http://schemas.openxmlformats.org/spreadsheetml/2006/main" count="1121" uniqueCount="410">
  <si>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</si>
  <si>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</si>
  <si>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</si>
  <si>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</si>
  <si>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</si>
  <si>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</si>
  <si>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</si>
  <si>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</si>
  <si>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</si>
  <si>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</si>
  <si>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</si>
  <si>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</si>
  <si>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</si>
  <si>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</si>
  <si>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</si>
  <si>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</si>
  <si>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</si>
  <si>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</si>
  <si>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</si>
  <si>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</si>
  <si>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</si>
  <si>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</si>
  <si>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</si>
  <si>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</si>
  <si>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</si>
  <si>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</si>
  <si>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</si>
  <si>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</si>
  <si>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</si>
  <si>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</si>
  <si>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</si>
  <si>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</si>
  <si>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</si>
  <si>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</si>
  <si>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</si>
  <si>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</si>
  <si>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</si>
  <si>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</si>
  <si>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</si>
  <si>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</si>
  <si>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</si>
  <si>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</si>
  <si>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</si>
  <si>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</si>
  <si>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</si>
  <si>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</si>
  <si>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</si>
  <si>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</si>
  <si>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</si>
  <si>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</si>
  <si>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</si>
  <si>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</si>
  <si>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</si>
  <si>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</si>
  <si>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</si>
  <si>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</si>
  <si>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</si>
  <si>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</si>
  <si>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</si>
  <si>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</si>
  <si>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</si>
  <si>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</si>
  <si>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</si>
  <si>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</si>
  <si>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</si>
  <si>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</si>
  <si>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</si>
  <si>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</si>
  <si>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</si>
  <si>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</si>
  <si>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</si>
  <si>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</si>
  <si>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</si>
  <si>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</si>
  <si>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</si>
  <si>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</si>
  <si>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</si>
  <si>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</si>
  <si>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</si>
  <si>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</si>
  <si>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</si>
  <si>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</si>
  <si>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</si>
  <si>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</si>
  <si>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</si>
  <si>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</si>
  <si>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</si>
  <si>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</si>
  <si>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</si>
  <si>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</si>
  <si>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</si>
  <si>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</si>
  <si>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</si>
  <si>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</si>
  <si>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</si>
  <si>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</si>
  <si>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</si>
  <si>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</si>
  <si>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</si>
  <si>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</si>
  <si>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</si>
  <si>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</si>
  <si>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</si>
  <si>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</si>
  <si>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</si>
  <si>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</si>
  <si>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</si>
  <si>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</si>
  <si>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</si>
  <si>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</si>
  <si>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</si>
  <si>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</si>
  <si>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</si>
  <si>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</si>
  <si>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</si>
  <si>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</si>
  <si>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</si>
  <si>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</si>
  <si>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</si>
  <si>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</si>
  <si>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</si>
  <si>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</si>
  <si>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</si>
  <si>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</si>
  <si>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</si>
  <si>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</si>
  <si>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</si>
  <si>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</si>
  <si>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</si>
  <si>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</si>
  <si>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</si>
  <si>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</si>
  <si>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</si>
  <si>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</si>
  <si>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</si>
  <si>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</si>
  <si>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</si>
  <si>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</si>
  <si>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</si>
  <si>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</si>
  <si>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</si>
  <si>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</si>
  <si>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</si>
  <si>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</si>
  <si>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</si>
  <si>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</si>
  <si>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</si>
  <si>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</si>
  <si>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</si>
  <si>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</si>
  <si>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</si>
  <si>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</si>
  <si>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</si>
  <si>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</si>
  <si>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</si>
  <si>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</si>
  <si>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</si>
  <si>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</si>
  <si>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</si>
  <si>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</si>
  <si>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</si>
  <si>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</si>
  <si>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</si>
  <si>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</si>
  <si>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</si>
  <si>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</si>
  <si>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</si>
  <si>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</si>
  <si>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</si>
  <si>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</si>
  <si>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</si>
  <si>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</si>
  <si>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</si>
  <si>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</si>
  <si>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</si>
  <si>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</si>
  <si>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</si>
  <si>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</si>
  <si>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</si>
  <si>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</si>
  <si>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</si>
  <si>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</si>
  <si>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</si>
  <si>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</si>
  <si>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</si>
  <si>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</si>
  <si>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</si>
  <si>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</si>
  <si>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</si>
  <si>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</si>
  <si>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</si>
  <si>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</si>
  <si>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</si>
  <si>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</si>
  <si>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</si>
  <si>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</si>
  <si>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</si>
  <si>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</si>
  <si>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</si>
  <si>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</si>
  <si>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</si>
  <si>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</si>
  <si>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</si>
  <si>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</si>
  <si>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</si>
  <si>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</si>
  <si>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</si>
  <si>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</si>
  <si>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</si>
  <si>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</si>
  <si>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</si>
  <si>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</si>
  <si>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</si>
  <si>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</si>
  <si>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</si>
  <si>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</si>
  <si>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</si>
  <si>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</si>
  <si>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</si>
  <si>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</si>
  <si>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</si>
  <si>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</si>
  <si>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</si>
  <si>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</si>
  <si>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</si>
  <si>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</si>
  <si>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</si>
  <si>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</si>
  <si>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</si>
  <si>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</si>
  <si>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</si>
  <si>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</si>
  <si>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</si>
  <si>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</si>
  <si>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</si>
  <si>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</si>
  <si>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</si>
  <si>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</si>
  <si>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</si>
  <si>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</si>
  <si>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</si>
  <si>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</si>
  <si>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</si>
  <si>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</si>
  <si>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</si>
  <si>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</si>
  <si>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</si>
  <si>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</si>
  <si>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</si>
  <si>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</si>
  <si>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</si>
  <si>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</si>
  <si>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</si>
  <si>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</si>
  <si>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</si>
  <si>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</si>
  <si>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</si>
  <si>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</si>
  <si>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</si>
  <si>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</si>
  <si>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</si>
  <si>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</si>
  <si>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</si>
  <si>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</si>
  <si>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</si>
  <si>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</si>
  <si>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</si>
  <si>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</si>
  <si>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</si>
  <si>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</si>
  <si>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</si>
  <si>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</si>
  <si>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</si>
  <si>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</si>
  <si>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</si>
  <si>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</si>
  <si>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</si>
  <si>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</si>
  <si>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</si>
  <si>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</si>
  <si>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</si>
  <si>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</si>
  <si>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</si>
  <si>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</si>
  <si>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</si>
  <si>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</si>
  <si>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</si>
  <si>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</si>
  <si>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</si>
  <si>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</si>
  <si>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</si>
  <si>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</si>
  <si>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</si>
  <si>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</si>
  <si>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</si>
  <si>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</si>
  <si>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</si>
  <si>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</si>
  <si>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</si>
  <si>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</si>
  <si>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</si>
  <si>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</si>
  <si>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</si>
  <si>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</si>
  <si>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</si>
  <si>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</si>
  <si>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</si>
  <si>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</si>
  <si>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</si>
  <si>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</si>
  <si>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</si>
  <si>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</si>
  <si>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</si>
  <si>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</si>
  <si>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</si>
  <si>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</si>
  <si>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</si>
  <si>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</si>
  <si>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</si>
  <si>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</si>
  <si>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</si>
  <si>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</si>
  <si>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</si>
  <si>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</si>
  <si>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</si>
  <si>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</si>
  <si>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</si>
  <si>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</si>
  <si>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</si>
  <si>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</si>
  <si>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</si>
  <si>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</si>
  <si>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</si>
  <si>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</si>
  <si>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</si>
  <si>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</si>
  <si>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</si>
  <si>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</si>
  <si>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</si>
  <si>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</si>
  <si>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</si>
  <si>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</si>
  <si>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</si>
  <si>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</si>
  <si>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</si>
  <si>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</si>
  <si>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</si>
  <si>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</si>
  <si>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</si>
  <si>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</si>
  <si>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</si>
  <si>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</si>
  <si>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</si>
  <si>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</si>
  <si>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</si>
  <si>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</si>
  <si>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</si>
  <si>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</si>
  <si>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</si>
  <si>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</si>
  <si>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</si>
  <si>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</si>
  <si>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</si>
  <si>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</si>
  <si>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</si>
  <si>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</si>
  <si>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</si>
  <si>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</si>
  <si>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</si>
  <si>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</si>
  <si>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</si>
  <si>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</si>
  <si>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</si>
  <si>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</si>
  <si>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</si>
  <si>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</si>
  <si>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</si>
  <si>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</si>
  <si>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</si>
  <si>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</si>
  <si>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</si>
  <si>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</si>
  <si>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</si>
  <si>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</si>
  <si>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</si>
  <si>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</si>
  <si>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</si>
  <si>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</si>
  <si>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</si>
  <si>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</si>
  <si>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</si>
  <si>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</si>
  <si>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</si>
  <si>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</si>
  <si>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</si>
  <si>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Показатель замены трансформаторов, МВА</t>
  </si>
  <si>
    <t>КТПн</t>
  </si>
  <si>
    <t>трансорматор силовой</t>
  </si>
  <si>
    <t>Т-1</t>
  </si>
  <si>
    <t>Комплексная реконструкция ТП-10/0,4 кВ.</t>
  </si>
  <si>
    <t>2025 г.</t>
  </si>
  <si>
    <t>О/СЗ/47/03/0003</t>
  </si>
  <si>
    <t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t>
  </si>
  <si>
    <t>д.Таменгонт</t>
  </si>
  <si>
    <t>0,40 МВА</t>
  </si>
  <si>
    <t>ТП-9</t>
  </si>
  <si>
    <t>КТПн-10/0,4 кВ 400 кВА</t>
  </si>
  <si>
    <t>ТМГ-400 кВА</t>
  </si>
  <si>
    <t>д. Таменгонт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</si>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</sst>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5" fillId="0" borderId="0"/>
    <xf numFmtId="0" fontId="8" fillId="0" borderId="0"/>
    <xf numFmtId="0" fontId="20" fillId="0" borderId="0"/>
    <xf numFmtId="0" fontId="4" fillId="0" borderId="0"/>
    <xf numFmtId="0" fontId="4" fillId="0" borderId="0"/>
    <xf numFmtId="0" fontId="8" fillId="0" borderId="0"/>
    <xf numFmtId="0" fontId="25" fillId="0" borderId="0"/>
  </cellStyleXfs>
  <cellXfs count="280">
    <xf numFmtId="0" fontId="0" fillId="0" borderId="0" xfId="0"/>
    <xf numFmtId="0" fontId="6" fillId="0" borderId="0" xfId="1" applyFont="1"/>
    <xf numFmtId="0" fontId="7" fillId="0" borderId="0" xfId="1" applyFont="1"/>
    <xf numFmtId="0" fontId="9" fillId="0" borderId="0" xfId="2" applyFont="1" applyAlignment="1">
      <alignment horizontal="right" vertical="center"/>
    </xf>
    <xf numFmtId="0" fontId="7" fillId="0" borderId="0" xfId="1" applyFont="1" applyFill="1"/>
    <xf numFmtId="0" fontId="9" fillId="0" borderId="0" xfId="2" applyFont="1" applyAlignment="1">
      <alignment horizontal="right"/>
    </xf>
    <xf numFmtId="0" fontId="10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7" fillId="0" borderId="0" xfId="1" applyFont="1" applyBorder="1"/>
    <xf numFmtId="0" fontId="16" fillId="0" borderId="0" xfId="1" applyFont="1"/>
    <xf numFmtId="0" fontId="15" fillId="0" borderId="0" xfId="1" applyFont="1" applyAlignment="1">
      <alignment horizontal="center" vertical="center"/>
    </xf>
    <xf numFmtId="0" fontId="8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top"/>
    </xf>
    <xf numFmtId="0" fontId="21" fillId="0" borderId="0" xfId="3" applyFont="1" applyAlignment="1">
      <alignment horizontal="left"/>
    </xf>
    <xf numFmtId="0" fontId="22" fillId="0" borderId="0" xfId="3" applyFont="1" applyAlignment="1">
      <alignment horizontal="left"/>
    </xf>
    <xf numFmtId="0" fontId="8" fillId="0" borderId="0" xfId="3" applyNumberFormat="1" applyFont="1" applyBorder="1" applyAlignment="1">
      <alignment horizontal="left"/>
    </xf>
    <xf numFmtId="0" fontId="8" fillId="0" borderId="0" xfId="3" applyNumberFormat="1" applyFont="1" applyBorder="1" applyAlignment="1">
      <alignment vertical="center"/>
    </xf>
    <xf numFmtId="0" fontId="8" fillId="0" borderId="0" xfId="3" applyFont="1" applyBorder="1" applyAlignment="1">
      <alignment horizontal="left"/>
    </xf>
    <xf numFmtId="0" fontId="8" fillId="0" borderId="0" xfId="3" applyNumberFormat="1" applyFont="1" applyBorder="1" applyAlignment="1">
      <alignment vertical="top" wrapText="1"/>
    </xf>
    <xf numFmtId="0" fontId="8" fillId="0" borderId="0" xfId="3" applyNumberFormat="1" applyFont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7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/>
    </xf>
    <xf numFmtId="49" fontId="8" fillId="0" borderId="0" xfId="3" applyNumberFormat="1" applyFont="1" applyBorder="1" applyAlignment="1">
      <alignment horizontal="left" vertical="center" wrapText="1"/>
    </xf>
    <xf numFmtId="0" fontId="8" fillId="0" borderId="0" xfId="3" applyFont="1" applyBorder="1" applyAlignment="1">
      <alignment horizontal="left" vertical="center" wrapText="1"/>
    </xf>
    <xf numFmtId="0" fontId="21" fillId="0" borderId="0" xfId="3" applyFont="1" applyBorder="1" applyAlignment="1">
      <alignment horizontal="left"/>
    </xf>
    <xf numFmtId="0" fontId="11" fillId="0" borderId="0" xfId="0" applyFont="1" applyFill="1" applyAlignment="1">
      <alignment vertical="center"/>
    </xf>
    <xf numFmtId="0" fontId="8" fillId="0" borderId="0" xfId="2" applyFont="1" applyFill="1"/>
    <xf numFmtId="0" fontId="11" fillId="0" borderId="0" xfId="2" applyFont="1" applyFill="1" applyAlignment="1">
      <alignment horizontal="center" vertical="top" wrapText="1"/>
    </xf>
    <xf numFmtId="0" fontId="8" fillId="0" borderId="0" xfId="2" applyFont="1" applyAlignment="1">
      <alignment horizontal="right"/>
    </xf>
    <xf numFmtId="0" fontId="8" fillId="0" borderId="0" xfId="2" applyFont="1" applyFill="1" applyBorder="1" applyAlignment="1">
      <alignment horizontal="left" wrapText="1"/>
    </xf>
    <xf numFmtId="0" fontId="8" fillId="0" borderId="0" xfId="2" applyFont="1" applyBorder="1" applyAlignment="1"/>
    <xf numFmtId="0" fontId="11" fillId="0" borderId="5" xfId="2" applyFont="1" applyFill="1" applyBorder="1" applyAlignment="1">
      <alignment vertical="center" wrapText="1"/>
    </xf>
    <xf numFmtId="0" fontId="11" fillId="0" borderId="12" xfId="2" applyFont="1" applyFill="1" applyBorder="1" applyAlignment="1">
      <alignment vertical="center" wrapText="1"/>
    </xf>
    <xf numFmtId="0" fontId="11" fillId="0" borderId="1" xfId="2" applyNumberFormat="1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center" vertical="top" wrapText="1"/>
    </xf>
    <xf numFmtId="0" fontId="11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Fill="1" applyBorder="1"/>
    <xf numFmtId="0" fontId="8" fillId="0" borderId="1" xfId="2" applyFont="1" applyBorder="1" applyAlignment="1">
      <alignment vertical="top" wrapText="1"/>
    </xf>
    <xf numFmtId="0" fontId="8" fillId="0" borderId="0" xfId="2" applyFont="1" applyFill="1" applyBorder="1"/>
    <xf numFmtId="0" fontId="8" fillId="0" borderId="1" xfId="2" applyFont="1" applyBorder="1" applyAlignment="1">
      <alignment horizontal="justify"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24" fillId="0" borderId="1" xfId="2" applyFont="1" applyFill="1" applyBorder="1" applyAlignment="1">
      <alignment horizontal="center"/>
    </xf>
    <xf numFmtId="0" fontId="8" fillId="0" borderId="1" xfId="2" applyNumberFormat="1" applyFont="1" applyFill="1" applyBorder="1" applyAlignment="1">
      <alignment horizontal="left" vertical="top"/>
    </xf>
    <xf numFmtId="0" fontId="8" fillId="0" borderId="0" xfId="2" applyFont="1" applyFill="1" applyAlignment="1">
      <alignment vertical="top" wrapText="1"/>
    </xf>
    <xf numFmtId="0" fontId="23" fillId="0" borderId="0" xfId="4" applyFont="1"/>
    <xf numFmtId="0" fontId="23" fillId="0" borderId="0" xfId="4" applyFont="1" applyFill="1"/>
    <xf numFmtId="0" fontId="18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/>
    </xf>
    <xf numFmtId="0" fontId="30" fillId="0" borderId="1" xfId="4" applyFont="1" applyBorder="1" applyAlignment="1">
      <alignment horizontal="center" vertical="center"/>
    </xf>
    <xf numFmtId="0" fontId="30" fillId="0" borderId="0" xfId="4" applyFont="1"/>
    <xf numFmtId="0" fontId="14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6" fillId="2" borderId="0" xfId="1" applyFont="1" applyFill="1"/>
    <xf numFmtId="0" fontId="7" fillId="2" borderId="0" xfId="1" applyFont="1" applyFill="1"/>
    <xf numFmtId="0" fontId="9" fillId="2" borderId="0" xfId="2" applyFont="1" applyFill="1" applyAlignment="1">
      <alignment horizontal="right" vertical="center"/>
    </xf>
    <xf numFmtId="0" fontId="9" fillId="2" borderId="0" xfId="2" applyFont="1" applyFill="1" applyAlignment="1">
      <alignment horizontal="right"/>
    </xf>
    <xf numFmtId="0" fontId="10" fillId="2" borderId="0" xfId="1" applyFont="1" applyFill="1" applyAlignment="1">
      <alignment horizontal="left" vertical="center"/>
    </xf>
    <xf numFmtId="0" fontId="11" fillId="2" borderId="0" xfId="0" applyFont="1" applyFill="1" applyAlignment="1"/>
    <xf numFmtId="0" fontId="12" fillId="2" borderId="0" xfId="1" applyFont="1" applyFill="1" applyAlignment="1">
      <alignment vertical="center"/>
    </xf>
    <xf numFmtId="0" fontId="12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Border="1" applyAlignment="1">
      <alignment horizontal="center" vertical="center"/>
    </xf>
    <xf numFmtId="0" fontId="7" fillId="2" borderId="0" xfId="1" applyFont="1" applyFill="1" applyBorder="1"/>
    <xf numFmtId="0" fontId="16" fillId="2" borderId="0" xfId="1" applyFont="1" applyFill="1"/>
    <xf numFmtId="0" fontId="15" fillId="2" borderId="0" xfId="1" applyFont="1" applyFill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4" fillId="2" borderId="1" xfId="1" applyFont="1" applyFill="1" applyBorder="1" applyAlignment="1">
      <alignment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vertical="center"/>
    </xf>
    <xf numFmtId="0" fontId="16" fillId="2" borderId="0" xfId="1" applyFont="1" applyFill="1" applyBorder="1"/>
    <xf numFmtId="49" fontId="14" fillId="2" borderId="1" xfId="1" applyNumberFormat="1" applyFont="1" applyFill="1" applyBorder="1" applyAlignment="1">
      <alignment vertical="center"/>
    </xf>
    <xf numFmtId="0" fontId="14" fillId="2" borderId="2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5" fillId="2" borderId="0" xfId="1" applyFill="1" applyBorder="1"/>
    <xf numFmtId="0" fontId="5" fillId="2" borderId="0" xfId="1" applyFill="1"/>
    <xf numFmtId="164" fontId="36" fillId="2" borderId="1" xfId="1" applyNumberFormat="1" applyFont="1" applyFill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8" fillId="2" borderId="2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0" xfId="2" applyFont="1" applyFill="1"/>
    <xf numFmtId="0" fontId="17" fillId="2" borderId="0" xfId="2" applyFont="1" applyFill="1" applyAlignment="1">
      <alignment vertical="center"/>
    </xf>
    <xf numFmtId="0" fontId="15" fillId="2" borderId="0" xfId="1" applyFont="1" applyFill="1" applyBorder="1" applyAlignment="1">
      <alignment vertical="center"/>
    </xf>
    <xf numFmtId="0" fontId="9" fillId="2" borderId="0" xfId="2" applyFont="1" applyFill="1" applyAlignment="1"/>
    <xf numFmtId="0" fontId="11" fillId="2" borderId="0" xfId="6" applyFont="1" applyFill="1" applyAlignment="1"/>
    <xf numFmtId="0" fontId="11" fillId="2" borderId="6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textRotation="90" wrapText="1"/>
    </xf>
    <xf numFmtId="0" fontId="11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164" fontId="8" fillId="2" borderId="1" xfId="2" applyNumberFormat="1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8" fillId="2" borderId="1" xfId="7" applyFont="1" applyFill="1" applyBorder="1" applyAlignment="1">
      <alignment horizontal="left" vertical="center" wrapText="1"/>
    </xf>
    <xf numFmtId="0" fontId="26" fillId="2" borderId="7" xfId="7" applyFont="1" applyFill="1" applyBorder="1" applyAlignment="1">
      <alignment horizontal="left" vertical="center" wrapText="1"/>
    </xf>
    <xf numFmtId="0" fontId="8" fillId="2" borderId="0" xfId="2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 vertical="center" wrapText="1"/>
    </xf>
    <xf numFmtId="0" fontId="8" fillId="2" borderId="0" xfId="2" applyFont="1" applyFill="1" applyBorder="1" applyAlignment="1">
      <alignment wrapText="1"/>
    </xf>
    <xf numFmtId="0" fontId="8" fillId="2" borderId="0" xfId="2" applyFont="1" applyFill="1" applyBorder="1"/>
    <xf numFmtId="0" fontId="8" fillId="2" borderId="0" xfId="2" applyFont="1" applyFill="1" applyBorder="1" applyAlignment="1"/>
    <xf numFmtId="0" fontId="31" fillId="2" borderId="0" xfId="2" applyFont="1" applyFill="1"/>
    <xf numFmtId="0" fontId="8" fillId="2" borderId="0" xfId="2" applyFill="1"/>
    <xf numFmtId="0" fontId="8" fillId="2" borderId="0" xfId="2" applyFont="1" applyFill="1" applyAlignment="1">
      <alignment horizontal="right"/>
    </xf>
    <xf numFmtId="0" fontId="32" fillId="2" borderId="0" xfId="2" applyFont="1" applyFill="1" applyAlignment="1"/>
    <xf numFmtId="0" fontId="32" fillId="2" borderId="0" xfId="2" applyFont="1" applyFill="1" applyAlignment="1">
      <alignment horizontal="center"/>
    </xf>
    <xf numFmtId="2" fontId="33" fillId="2" borderId="0" xfId="2" applyNumberFormat="1" applyFont="1" applyFill="1" applyAlignment="1">
      <alignment horizontal="right" vertical="top" wrapText="1"/>
    </xf>
    <xf numFmtId="0" fontId="31" fillId="2" borderId="0" xfId="2" applyFont="1" applyFill="1" applyAlignment="1">
      <alignment horizontal="right"/>
    </xf>
    <xf numFmtId="0" fontId="34" fillId="2" borderId="14" xfId="2" applyFont="1" applyFill="1" applyBorder="1" applyAlignment="1">
      <alignment horizontal="justify"/>
    </xf>
    <xf numFmtId="0" fontId="31" fillId="2" borderId="14" xfId="2" applyFont="1" applyFill="1" applyBorder="1" applyAlignment="1">
      <alignment horizontal="justify"/>
    </xf>
    <xf numFmtId="0" fontId="31" fillId="2" borderId="15" xfId="2" applyFont="1" applyFill="1" applyBorder="1" applyAlignment="1">
      <alignment horizontal="justify"/>
    </xf>
    <xf numFmtId="0" fontId="34" fillId="2" borderId="14" xfId="2" applyFont="1" applyFill="1" applyBorder="1" applyAlignment="1">
      <alignment vertical="top" wrapText="1"/>
    </xf>
    <xf numFmtId="0" fontId="34" fillId="2" borderId="16" xfId="2" applyFont="1" applyFill="1" applyBorder="1" applyAlignment="1">
      <alignment vertical="top" wrapText="1"/>
    </xf>
    <xf numFmtId="0" fontId="34" fillId="2" borderId="16" xfId="2" applyFont="1" applyFill="1" applyBorder="1" applyAlignment="1">
      <alignment horizontal="justify" vertical="top" wrapText="1"/>
    </xf>
    <xf numFmtId="0" fontId="31" fillId="2" borderId="14" xfId="2" applyFont="1" applyFill="1" applyBorder="1" applyAlignment="1">
      <alignment horizontal="justify" vertical="top" wrapText="1"/>
    </xf>
    <xf numFmtId="0" fontId="34" fillId="2" borderId="14" xfId="2" applyFont="1" applyFill="1" applyBorder="1" applyAlignment="1">
      <alignment horizontal="justify" vertical="top" wrapText="1"/>
    </xf>
    <xf numFmtId="164" fontId="31" fillId="2" borderId="15" xfId="2" applyNumberFormat="1" applyFont="1" applyFill="1" applyBorder="1" applyAlignment="1">
      <alignment horizontal="justify"/>
    </xf>
    <xf numFmtId="164" fontId="34" fillId="2" borderId="15" xfId="2" applyNumberFormat="1" applyFont="1" applyFill="1" applyBorder="1" applyAlignment="1">
      <alignment horizontal="justify"/>
    </xf>
    <xf numFmtId="164" fontId="34" fillId="2" borderId="14" xfId="2" applyNumberFormat="1" applyFont="1" applyFill="1" applyBorder="1" applyAlignment="1">
      <alignment horizontal="justify"/>
    </xf>
    <xf numFmtId="0" fontId="34" fillId="2" borderId="15" xfId="2" applyFont="1" applyFill="1" applyBorder="1" applyAlignment="1">
      <alignment vertical="top" wrapText="1"/>
    </xf>
    <xf numFmtId="165" fontId="34" fillId="2" borderId="14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vertical="top" wrapText="1"/>
    </xf>
    <xf numFmtId="165" fontId="31" fillId="2" borderId="15" xfId="2" applyNumberFormat="1" applyFont="1" applyFill="1" applyBorder="1" applyAlignment="1">
      <alignment horizontal="justify"/>
    </xf>
    <xf numFmtId="0" fontId="31" fillId="2" borderId="17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vertical="top" wrapText="1"/>
    </xf>
    <xf numFmtId="0" fontId="31" fillId="2" borderId="14" xfId="2" applyFont="1" applyFill="1" applyBorder="1" applyAlignment="1">
      <alignment vertical="top" wrapText="1"/>
    </xf>
    <xf numFmtId="1" fontId="34" fillId="2" borderId="14" xfId="2" applyNumberFormat="1" applyFont="1" applyFill="1" applyBorder="1" applyAlignment="1">
      <alignment horizontal="justify"/>
    </xf>
    <xf numFmtId="1" fontId="31" fillId="2" borderId="15" xfId="2" applyNumberFormat="1" applyFont="1" applyFill="1" applyBorder="1" applyAlignment="1">
      <alignment horizontal="justify"/>
    </xf>
    <xf numFmtId="0" fontId="34" fillId="2" borderId="15" xfId="2" applyFont="1" applyFill="1" applyBorder="1" applyAlignment="1">
      <alignment horizontal="left" vertical="center" wrapText="1"/>
    </xf>
    <xf numFmtId="0" fontId="34" fillId="2" borderId="15" xfId="2" applyFont="1" applyFill="1" applyBorder="1" applyAlignment="1">
      <alignment horizontal="center" vertical="center" wrapText="1"/>
    </xf>
    <xf numFmtId="0" fontId="31" fillId="2" borderId="16" xfId="2" applyFont="1" applyFill="1" applyBorder="1"/>
    <xf numFmtId="1" fontId="34" fillId="2" borderId="0" xfId="2" applyNumberFormat="1" applyFont="1" applyFill="1" applyAlignment="1">
      <alignment horizontal="left" vertical="top"/>
    </xf>
    <xf numFmtId="49" fontId="31" fillId="2" borderId="0" xfId="2" applyNumberFormat="1" applyFont="1" applyFill="1" applyAlignment="1">
      <alignment horizontal="left" vertical="top" wrapText="1"/>
    </xf>
    <xf numFmtId="49" fontId="31" fillId="2" borderId="0" xfId="2" applyNumberFormat="1" applyFont="1" applyFill="1" applyBorder="1" applyAlignment="1">
      <alignment horizontal="left" vertical="top"/>
    </xf>
    <xf numFmtId="0" fontId="31" fillId="2" borderId="0" xfId="2" applyFont="1" applyFill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8" fillId="0" borderId="1" xfId="1" applyFont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16" fillId="0" borderId="0" xfId="1" applyFont="1" applyBorder="1"/>
    <xf numFmtId="0" fontId="18" fillId="0" borderId="2" xfId="1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/>
    </xf>
    <xf numFmtId="0" fontId="37" fillId="0" borderId="0" xfId="1" applyFont="1" applyBorder="1"/>
    <xf numFmtId="0" fontId="37" fillId="0" borderId="0" xfId="1" applyFont="1"/>
    <xf numFmtId="0" fontId="5" fillId="0" borderId="0" xfId="1" applyBorder="1"/>
    <xf numFmtId="0" fontId="5" fillId="0" borderId="0" xfId="1"/>
    <xf numFmtId="164" fontId="31" fillId="2" borderId="14" xfId="2" applyNumberFormat="1" applyFont="1" applyFill="1" applyBorder="1" applyAlignment="1">
      <alignment horizontal="justify"/>
    </xf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14" fontId="8" fillId="0" borderId="0" xfId="2" applyNumberFormat="1" applyFont="1" applyFill="1" applyBorder="1"/>
    <xf numFmtId="164" fontId="8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14" fontId="8" fillId="0" borderId="1" xfId="2" applyNumberFormat="1" applyFont="1" applyFill="1" applyBorder="1"/>
    <xf numFmtId="49" fontId="14" fillId="2" borderId="2" xfId="1" applyNumberFormat="1" applyFont="1" applyFill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49" fontId="14" fillId="2" borderId="4" xfId="1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5" fillId="2" borderId="0" xfId="1" applyFont="1" applyFill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35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4" fillId="0" borderId="5" xfId="1" applyFont="1" applyBorder="1" applyAlignment="1">
      <alignment vertical="center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49" fontId="8" fillId="0" borderId="0" xfId="3" applyNumberFormat="1" applyFont="1" applyBorder="1" applyAlignment="1">
      <alignment horizontal="left" vertical="top"/>
    </xf>
    <xf numFmtId="0" fontId="17" fillId="0" borderId="0" xfId="1" applyFont="1" applyAlignment="1">
      <alignment horizontal="center" vertical="center"/>
    </xf>
    <xf numFmtId="0" fontId="8" fillId="0" borderId="5" xfId="3" applyFont="1" applyBorder="1" applyAlignment="1">
      <alignment horizontal="left" vertical="center"/>
    </xf>
    <xf numFmtId="0" fontId="11" fillId="0" borderId="6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11" fillId="0" borderId="12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0" fontId="15" fillId="2" borderId="0" xfId="1" applyFont="1" applyFill="1" applyBorder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11" fillId="0" borderId="0" xfId="2" applyFont="1" applyFill="1" applyAlignment="1">
      <alignment horizontal="center" vertical="top" wrapText="1"/>
    </xf>
    <xf numFmtId="0" fontId="35" fillId="0" borderId="0" xfId="1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 wrapText="1"/>
    </xf>
    <xf numFmtId="0" fontId="11" fillId="0" borderId="6" xfId="2" applyNumberFormat="1" applyFont="1" applyFill="1" applyBorder="1" applyAlignment="1">
      <alignment horizontal="center" vertical="center" wrapText="1"/>
    </xf>
    <xf numFmtId="0" fontId="11" fillId="0" borderId="10" xfId="2" applyNumberFormat="1" applyFont="1" applyFill="1" applyBorder="1" applyAlignment="1">
      <alignment horizontal="center" vertical="center" wrapText="1"/>
    </xf>
    <xf numFmtId="0" fontId="11" fillId="0" borderId="7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/>
    </xf>
    <xf numFmtId="0" fontId="11" fillId="2" borderId="6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2" xfId="6" applyFont="1" applyFill="1" applyBorder="1" applyAlignment="1">
      <alignment horizontal="center" vertical="center"/>
    </xf>
    <xf numFmtId="0" fontId="11" fillId="2" borderId="3" xfId="6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/>
    </xf>
    <xf numFmtId="0" fontId="11" fillId="2" borderId="0" xfId="2" applyFont="1" applyFill="1" applyAlignment="1">
      <alignment horizontal="center"/>
    </xf>
    <xf numFmtId="0" fontId="11" fillId="2" borderId="1" xfId="6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/>
    </xf>
    <xf numFmtId="0" fontId="8" fillId="2" borderId="0" xfId="2" applyFont="1" applyFill="1" applyAlignment="1">
      <alignment horizontal="left" vertical="center" wrapText="1"/>
    </xf>
    <xf numFmtId="0" fontId="8" fillId="2" borderId="0" xfId="2" applyFont="1" applyFill="1" applyBorder="1" applyAlignment="1">
      <alignment horizontal="left" wrapText="1"/>
    </xf>
    <xf numFmtId="0" fontId="8" fillId="2" borderId="0" xfId="2" applyFont="1" applyFill="1" applyAlignment="1">
      <alignment horizontal="left" wrapText="1"/>
    </xf>
    <xf numFmtId="0" fontId="23" fillId="0" borderId="0" xfId="4" applyFont="1" applyAlignment="1">
      <alignment horizontal="center"/>
    </xf>
    <xf numFmtId="0" fontId="23" fillId="0" borderId="0" xfId="4" applyFont="1" applyFill="1" applyAlignment="1">
      <alignment horizontal="center"/>
    </xf>
    <xf numFmtId="0" fontId="19" fillId="0" borderId="5" xfId="4" applyFont="1" applyFill="1" applyBorder="1" applyAlignment="1">
      <alignment horizontal="center"/>
    </xf>
    <xf numFmtId="0" fontId="18" fillId="0" borderId="6" xfId="4" applyFont="1" applyFill="1" applyBorder="1" applyAlignment="1">
      <alignment horizontal="center" vertical="center" wrapText="1"/>
    </xf>
    <xf numFmtId="0" fontId="18" fillId="0" borderId="10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8" fillId="0" borderId="11" xfId="4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0" fontId="18" fillId="0" borderId="3" xfId="4" applyFont="1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 applyProtection="1">
      <alignment horizontal="center" vertical="center" textRotation="90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6" xfId="4" applyFont="1" applyFill="1" applyBorder="1" applyAlignment="1">
      <alignment horizontal="center" vertical="center"/>
    </xf>
    <xf numFmtId="0" fontId="18" fillId="0" borderId="7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 textRotation="90" wrapText="1"/>
    </xf>
    <xf numFmtId="0" fontId="11" fillId="0" borderId="6" xfId="2" applyFont="1" applyFill="1" applyBorder="1" applyAlignment="1">
      <alignment horizontal="center" vertical="center" textRotation="90" wrapText="1"/>
    </xf>
    <xf numFmtId="0" fontId="11" fillId="0" borderId="7" xfId="2" applyFont="1" applyFill="1" applyBorder="1" applyAlignment="1">
      <alignment horizontal="center" vertical="center" textRotation="90" wrapText="1"/>
    </xf>
    <xf numFmtId="0" fontId="28" fillId="0" borderId="6" xfId="7" applyFont="1" applyFill="1" applyBorder="1" applyAlignment="1">
      <alignment horizontal="center" vertical="center" textRotation="90" wrapText="1"/>
    </xf>
    <xf numFmtId="0" fontId="28" fillId="0" borderId="7" xfId="7" applyFont="1" applyFill="1" applyBorder="1" applyAlignment="1">
      <alignment horizontal="center" vertical="center" textRotation="90" wrapText="1"/>
    </xf>
    <xf numFmtId="0" fontId="18" fillId="0" borderId="6" xfId="4" applyFont="1" applyFill="1" applyBorder="1" applyAlignment="1">
      <alignment horizontal="center" vertical="center" textRotation="90" wrapText="1"/>
    </xf>
    <xf numFmtId="0" fontId="18" fillId="0" borderId="7" xfId="4" applyFont="1" applyFill="1" applyBorder="1" applyAlignment="1">
      <alignment horizontal="center" vertical="center" textRotation="90" wrapText="1"/>
    </xf>
    <xf numFmtId="0" fontId="29" fillId="0" borderId="1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 applyProtection="1">
      <alignment horizontal="center" vertical="center" wrapText="1"/>
    </xf>
    <xf numFmtId="0" fontId="11" fillId="0" borderId="7" xfId="4" applyFont="1" applyFill="1" applyBorder="1" applyAlignment="1" applyProtection="1">
      <alignment horizontal="center" vertical="center" wrapText="1"/>
    </xf>
    <xf numFmtId="0" fontId="32" fillId="2" borderId="0" xfId="2" applyFont="1" applyFill="1" applyAlignment="1">
      <alignment horizontal="center"/>
    </xf>
    <xf numFmtId="0" fontId="34" fillId="2" borderId="0" xfId="2" applyFont="1" applyFill="1" applyAlignment="1">
      <alignment horizontal="center" wrapText="1"/>
    </xf>
    <xf numFmtId="0" fontId="34" fillId="2" borderId="0" xfId="2" applyFont="1" applyFill="1" applyAlignment="1">
      <alignment horizontal="center"/>
    </xf>
    <xf numFmtId="0" fontId="31" fillId="2" borderId="15" xfId="2" applyFont="1" applyFill="1" applyBorder="1" applyAlignment="1">
      <alignment horizontal="left" vertical="top" wrapText="1"/>
    </xf>
    <xf numFmtId="0" fontId="31" fillId="2" borderId="17" xfId="2" applyFont="1" applyFill="1" applyBorder="1" applyAlignment="1">
      <alignment horizontal="left" vertical="top" wrapText="1"/>
    </xf>
    <xf numFmtId="0" fontId="31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7" t="s">
        <v>409</v>
      </c>
      <c r="B5" s="177"/>
      <c r="C5" s="177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8" t="s">
        <v>3</v>
      </c>
      <c r="B7" s="178"/>
      <c r="C7" s="178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9" t="s">
        <v>352</v>
      </c>
      <c r="B9" s="179"/>
      <c r="C9" s="179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80" t="s">
        <v>4</v>
      </c>
      <c r="B10" s="180"/>
      <c r="C10" s="180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9" t="s">
        <v>401</v>
      </c>
      <c r="B12" s="179"/>
      <c r="C12" s="179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80" t="s">
        <v>5</v>
      </c>
      <c r="B13" s="180"/>
      <c r="C13" s="180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1" t="s">
        <v>402</v>
      </c>
      <c r="B15" s="181"/>
      <c r="C15" s="181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80" t="s">
        <v>6</v>
      </c>
      <c r="B16" s="180"/>
      <c r="C16" s="180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2" t="s">
        <v>7</v>
      </c>
      <c r="B18" s="183"/>
      <c r="C18" s="183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395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4"/>
      <c r="B24" s="175"/>
      <c r="C24" s="176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403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4"/>
      <c r="B39" s="175"/>
      <c r="C39" s="176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404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4"/>
      <c r="B47" s="175"/>
      <c r="C47" s="17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4.8686372770198707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4.0571977308498921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91" t="str">
        <f>'1. паспорт местоположение'!A5:C5</f>
        <v>Год раскрытия информации: 2025 год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</row>
    <row r="5" spans="1:28" s="2" customFormat="1" ht="15.75" x14ac:dyDescent="0.2">
      <c r="A5" s="6"/>
    </row>
    <row r="6" spans="1:28" s="2" customFormat="1" ht="18.75" x14ac:dyDescent="0.2">
      <c r="A6" s="192" t="s">
        <v>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3" t="str">
        <f>'[1]1. паспорт местоположение'!A9:C9</f>
        <v>Филиал "Северо-Западный" АО "Оборонэнерго"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3" t="str">
        <f>'1. паспорт местоположение'!A12:C12</f>
        <v>О/СЗ/47/03/0003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4" t="s">
        <v>5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5"/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3" t="str">
        <f>'1. паспорт местоположение'!A15:C15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4" t="s">
        <v>6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7" t="s">
        <v>367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4" t="s">
        <v>8</v>
      </c>
      <c r="B19" s="184" t="s">
        <v>368</v>
      </c>
      <c r="C19" s="189" t="s">
        <v>369</v>
      </c>
      <c r="D19" s="184" t="s">
        <v>370</v>
      </c>
      <c r="E19" s="184" t="s">
        <v>371</v>
      </c>
      <c r="F19" s="184" t="s">
        <v>372</v>
      </c>
      <c r="G19" s="184" t="s">
        <v>373</v>
      </c>
      <c r="H19" s="184" t="s">
        <v>374</v>
      </c>
      <c r="I19" s="184" t="s">
        <v>375</v>
      </c>
      <c r="J19" s="184" t="s">
        <v>376</v>
      </c>
      <c r="K19" s="184" t="s">
        <v>60</v>
      </c>
      <c r="L19" s="184" t="s">
        <v>377</v>
      </c>
      <c r="M19" s="184" t="s">
        <v>378</v>
      </c>
      <c r="N19" s="184" t="s">
        <v>379</v>
      </c>
      <c r="O19" s="184" t="s">
        <v>380</v>
      </c>
      <c r="P19" s="184" t="s">
        <v>381</v>
      </c>
      <c r="Q19" s="184" t="s">
        <v>382</v>
      </c>
      <c r="R19" s="184"/>
      <c r="S19" s="185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4"/>
      <c r="B20" s="184"/>
      <c r="C20" s="190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55" t="s">
        <v>384</v>
      </c>
      <c r="R20" s="156" t="s">
        <v>385</v>
      </c>
      <c r="S20" s="185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D25" sqref="D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91" t="str">
        <f>'2. паспорт ТП'!A4:S4</f>
        <v>Год раскрытия информации: 2025 год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</row>
    <row r="7" spans="1:20" s="2" customFormat="1" x14ac:dyDescent="0.2">
      <c r="A7" s="6"/>
      <c r="H7" s="4"/>
    </row>
    <row r="8" spans="1:20" s="2" customFormat="1" ht="18.75" x14ac:dyDescent="0.2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0" s="2" customFormat="1" ht="18.75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0" s="2" customFormat="1" ht="18.75" customHeight="1" x14ac:dyDescent="0.2">
      <c r="A10" s="193" t="s">
        <v>352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20" s="2" customFormat="1" ht="18.75" customHeight="1" x14ac:dyDescent="0.2">
      <c r="A11" s="194" t="s">
        <v>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</row>
    <row r="12" spans="1:20" s="2" customFormat="1" ht="18.75" x14ac:dyDescent="0.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0" s="2" customFormat="1" ht="18.75" customHeight="1" x14ac:dyDescent="0.2">
      <c r="A13" s="193" t="str">
        <f>'2. паспорт ТП'!A11:S11</f>
        <v>О/СЗ/47/03/0003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</row>
    <row r="14" spans="1:20" s="2" customFormat="1" ht="18.75" customHeight="1" x14ac:dyDescent="0.2">
      <c r="A14" s="194" t="s">
        <v>5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</row>
    <row r="15" spans="1:20" s="10" customFormat="1" ht="15.75" customHeight="1" x14ac:dyDescent="0.2">
      <c r="A15" s="195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</row>
    <row r="16" spans="1:20" s="11" customFormat="1" ht="50.25" customHeight="1" x14ac:dyDescent="0.2">
      <c r="A16" s="193" t="str">
        <f>'2. паспорт ТП'!A14:S14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</row>
    <row r="17" spans="1:113" s="11" customFormat="1" ht="15" customHeight="1" x14ac:dyDescent="0.2">
      <c r="A17" s="194" t="s">
        <v>6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</row>
    <row r="18" spans="1:113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113" s="11" customFormat="1" ht="15" customHeight="1" x14ac:dyDescent="0.2">
      <c r="A19" s="197" t="s">
        <v>61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</row>
    <row r="20" spans="1:113" s="14" customFormat="1" ht="21" customHeight="1" x14ac:dyDescent="0.25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</row>
    <row r="21" spans="1:113" ht="46.5" customHeight="1" x14ac:dyDescent="0.25">
      <c r="A21" s="199" t="s">
        <v>8</v>
      </c>
      <c r="B21" s="202" t="s">
        <v>62</v>
      </c>
      <c r="C21" s="203"/>
      <c r="D21" s="206" t="s">
        <v>63</v>
      </c>
      <c r="E21" s="202" t="s">
        <v>64</v>
      </c>
      <c r="F21" s="203"/>
      <c r="G21" s="202" t="s">
        <v>65</v>
      </c>
      <c r="H21" s="203"/>
      <c r="I21" s="202" t="s">
        <v>66</v>
      </c>
      <c r="J21" s="203"/>
      <c r="K21" s="206" t="s">
        <v>67</v>
      </c>
      <c r="L21" s="202" t="s">
        <v>68</v>
      </c>
      <c r="M21" s="203"/>
      <c r="N21" s="202" t="s">
        <v>69</v>
      </c>
      <c r="O21" s="203"/>
      <c r="P21" s="206" t="s">
        <v>70</v>
      </c>
      <c r="Q21" s="209" t="s">
        <v>71</v>
      </c>
      <c r="R21" s="210"/>
      <c r="S21" s="209" t="s">
        <v>72</v>
      </c>
      <c r="T21" s="210"/>
    </row>
    <row r="22" spans="1:113" ht="204.75" customHeight="1" x14ac:dyDescent="0.25">
      <c r="A22" s="200"/>
      <c r="B22" s="204"/>
      <c r="C22" s="205"/>
      <c r="D22" s="207"/>
      <c r="E22" s="204"/>
      <c r="F22" s="205"/>
      <c r="G22" s="204"/>
      <c r="H22" s="205"/>
      <c r="I22" s="204"/>
      <c r="J22" s="205"/>
      <c r="K22" s="208"/>
      <c r="L22" s="204"/>
      <c r="M22" s="205"/>
      <c r="N22" s="204"/>
      <c r="O22" s="205"/>
      <c r="P22" s="208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1"/>
      <c r="B23" s="16" t="s">
        <v>77</v>
      </c>
      <c r="C23" s="16" t="s">
        <v>78</v>
      </c>
      <c r="D23" s="208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>
        <v>1</v>
      </c>
      <c r="B25" s="172" t="s">
        <v>405</v>
      </c>
      <c r="C25" s="170" t="s">
        <v>396</v>
      </c>
      <c r="D25" s="172" t="s">
        <v>407</v>
      </c>
      <c r="E25" s="171" t="s">
        <v>397</v>
      </c>
      <c r="F25" s="171" t="s">
        <v>397</v>
      </c>
      <c r="G25" s="170" t="s">
        <v>398</v>
      </c>
      <c r="H25" s="170" t="s">
        <v>398</v>
      </c>
      <c r="I25" s="60" t="s">
        <v>353</v>
      </c>
      <c r="J25" s="60">
        <v>2024</v>
      </c>
      <c r="K25" s="60">
        <v>2025</v>
      </c>
      <c r="L25" s="60">
        <v>10</v>
      </c>
      <c r="M25" s="60">
        <v>10</v>
      </c>
      <c r="N25" s="60">
        <v>0.4</v>
      </c>
      <c r="O25" s="60">
        <v>0.4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6" t="s">
        <v>80</v>
      </c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5" sqref="J3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91" t="str">
        <f>'3.1. паспорт Техсостояние ПС'!A6:T6</f>
        <v>Год раскрытия информации: 2025 год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2" t="s">
        <v>3</v>
      </c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3" t="s">
        <v>352</v>
      </c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</row>
    <row r="10" spans="1:27" s="2" customFormat="1" x14ac:dyDescent="0.2">
      <c r="E10" s="194" t="s">
        <v>4</v>
      </c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3" t="str">
        <f>'3.1. паспорт Техсостояние ПС'!A13:T13</f>
        <v>О/СЗ/47/03/0003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</row>
    <row r="13" spans="1:27" s="2" customFormat="1" x14ac:dyDescent="0.2">
      <c r="E13" s="194" t="s">
        <v>5</v>
      </c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3" t="str">
        <f>'3.1. паспорт Техсостояние ПС'!A16:T16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</row>
    <row r="16" spans="1:27" s="11" customFormat="1" x14ac:dyDescent="0.2">
      <c r="E16" s="194" t="s">
        <v>6</v>
      </c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</row>
    <row r="19" spans="1:27" ht="18.75" x14ac:dyDescent="0.25">
      <c r="A19" s="197" t="s">
        <v>91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</row>
    <row r="20" spans="1:27" s="14" customFormat="1" x14ac:dyDescent="0.25"/>
    <row r="21" spans="1:27" ht="15.75" customHeight="1" x14ac:dyDescent="0.25">
      <c r="A21" s="215" t="s">
        <v>8</v>
      </c>
      <c r="B21" s="211" t="s">
        <v>92</v>
      </c>
      <c r="C21" s="212"/>
      <c r="D21" s="211" t="s">
        <v>93</v>
      </c>
      <c r="E21" s="212"/>
      <c r="F21" s="209" t="s">
        <v>60</v>
      </c>
      <c r="G21" s="218"/>
      <c r="H21" s="218"/>
      <c r="I21" s="210"/>
      <c r="J21" s="215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15" t="s">
        <v>99</v>
      </c>
      <c r="T21" s="215" t="s">
        <v>100</v>
      </c>
      <c r="U21" s="215" t="s">
        <v>101</v>
      </c>
      <c r="V21" s="211" t="s">
        <v>102</v>
      </c>
      <c r="W21" s="212"/>
      <c r="X21" s="209" t="s">
        <v>71</v>
      </c>
      <c r="Y21" s="218"/>
      <c r="Z21" s="209" t="s">
        <v>72</v>
      </c>
      <c r="AA21" s="218"/>
    </row>
    <row r="22" spans="1:27" ht="141.75" x14ac:dyDescent="0.25">
      <c r="A22" s="217"/>
      <c r="B22" s="213"/>
      <c r="C22" s="214"/>
      <c r="D22" s="213"/>
      <c r="E22" s="214"/>
      <c r="F22" s="209" t="s">
        <v>103</v>
      </c>
      <c r="G22" s="210"/>
      <c r="H22" s="209" t="s">
        <v>104</v>
      </c>
      <c r="I22" s="210"/>
      <c r="J22" s="216"/>
      <c r="K22" s="213"/>
      <c r="L22" s="214"/>
      <c r="M22" s="213"/>
      <c r="N22" s="214"/>
      <c r="O22" s="213"/>
      <c r="P22" s="214"/>
      <c r="Q22" s="213"/>
      <c r="R22" s="214"/>
      <c r="S22" s="216"/>
      <c r="T22" s="216"/>
      <c r="U22" s="216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6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36" sqref="E3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7" t="str">
        <f>'3.2 паспорт Техсостояние ЛЭП'!A5:AA5</f>
        <v>Год раскрытия информации: 2025 год</v>
      </c>
      <c r="B5" s="177"/>
      <c r="C5" s="177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8" t="s">
        <v>3</v>
      </c>
      <c r="B7" s="178"/>
      <c r="C7" s="178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8"/>
      <c r="B8" s="178"/>
      <c r="C8" s="178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9" t="s">
        <v>352</v>
      </c>
      <c r="B9" s="179"/>
      <c r="C9" s="179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80" t="s">
        <v>4</v>
      </c>
      <c r="B10" s="180"/>
      <c r="C10" s="180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8"/>
      <c r="B11" s="178"/>
      <c r="C11" s="178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9" t="str">
        <f>'3.2 паспорт Техсостояние ЛЭП'!A12:Y12</f>
        <v>О/СЗ/47/03/0003</v>
      </c>
      <c r="B12" s="179"/>
      <c r="C12" s="179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80" t="s">
        <v>5</v>
      </c>
      <c r="B13" s="180"/>
      <c r="C13" s="180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9"/>
      <c r="B14" s="219"/>
      <c r="C14" s="219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1" t="str">
        <f>'3.2 паспорт Техсостояние ЛЭП'!A15:Y15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5" s="181"/>
      <c r="C15" s="181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80" t="s">
        <v>6</v>
      </c>
      <c r="B16" s="180"/>
      <c r="C16" s="180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20"/>
      <c r="B17" s="220"/>
      <c r="C17" s="220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2" t="s">
        <v>105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399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406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D34" sqref="D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91" t="str">
        <f>'3.3 паспорт описание'!A5:C5</f>
        <v>Год раскрытия информации: 2025 год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2" t="s">
        <v>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</row>
    <row r="8" spans="1:42" ht="18.7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</row>
    <row r="9" spans="1:42" x14ac:dyDescent="0.25">
      <c r="A9" s="193" t="s">
        <v>352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</row>
    <row r="10" spans="1:42" x14ac:dyDescent="0.25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</row>
    <row r="11" spans="1:42" ht="18.75" x14ac:dyDescent="0.25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</row>
    <row r="12" spans="1:42" x14ac:dyDescent="0.25">
      <c r="A12" s="193" t="str">
        <f>'3.3 паспорт описание'!A12:C12</f>
        <v>О/СЗ/47/03/0003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</row>
    <row r="13" spans="1:42" x14ac:dyDescent="0.25">
      <c r="A13" s="194" t="s">
        <v>5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</row>
    <row r="14" spans="1:42" ht="18.75" x14ac:dyDescent="0.25">
      <c r="A14" s="195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</row>
    <row r="15" spans="1:42" ht="63.75" customHeight="1" x14ac:dyDescent="0.25">
      <c r="A15" s="222" t="str">
        <f>'3.3 паспорт описание'!A15:C15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</row>
    <row r="16" spans="1:42" x14ac:dyDescent="0.25">
      <c r="A16" s="194" t="s">
        <v>6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1" t="s">
        <v>116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7" t="s">
        <v>117</v>
      </c>
      <c r="B21" s="227" t="s">
        <v>118</v>
      </c>
      <c r="C21" s="228" t="s">
        <v>119</v>
      </c>
      <c r="D21" s="228"/>
      <c r="E21" s="228"/>
      <c r="F21" s="228"/>
      <c r="G21" s="228"/>
      <c r="H21" s="228"/>
      <c r="I21" s="229" t="s">
        <v>120</v>
      </c>
      <c r="J21" s="230" t="s">
        <v>121</v>
      </c>
      <c r="K21" s="227" t="s">
        <v>122</v>
      </c>
      <c r="L21" s="223" t="s">
        <v>123</v>
      </c>
    </row>
    <row r="22" spans="1:14" ht="58.5" customHeight="1" x14ac:dyDescent="0.25">
      <c r="A22" s="227"/>
      <c r="B22" s="227"/>
      <c r="C22" s="224" t="s">
        <v>124</v>
      </c>
      <c r="D22" s="224"/>
      <c r="E22" s="38"/>
      <c r="F22" s="39"/>
      <c r="G22" s="225" t="s">
        <v>125</v>
      </c>
      <c r="H22" s="226"/>
      <c r="I22" s="229"/>
      <c r="J22" s="231"/>
      <c r="K22" s="227"/>
      <c r="L22" s="223"/>
    </row>
    <row r="23" spans="1:14" ht="47.25" x14ac:dyDescent="0.25">
      <c r="A23" s="227"/>
      <c r="B23" s="227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9"/>
      <c r="J23" s="232"/>
      <c r="K23" s="227"/>
      <c r="L23" s="223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3">
        <v>45455</v>
      </c>
      <c r="D31" s="173">
        <v>45510</v>
      </c>
      <c r="E31" s="44"/>
      <c r="F31" s="44"/>
      <c r="G31" s="173">
        <v>45455</v>
      </c>
      <c r="H31" s="173">
        <v>45510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3">
        <f>D31+60</f>
        <v>45570</v>
      </c>
      <c r="D32" s="173">
        <f>C32+20</f>
        <v>45590</v>
      </c>
      <c r="E32" s="44"/>
      <c r="F32" s="44"/>
      <c r="G32" s="173">
        <f>H31+60</f>
        <v>45570</v>
      </c>
      <c r="H32" s="173">
        <f>G32+20</f>
        <v>45590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3">
        <v>45570</v>
      </c>
      <c r="D35" s="173">
        <v>45590</v>
      </c>
      <c r="E35" s="49"/>
      <c r="F35" s="49"/>
      <c r="G35" s="173">
        <v>45570</v>
      </c>
      <c r="H35" s="173">
        <v>45590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3">
        <f>D32</f>
        <v>45590</v>
      </c>
      <c r="D37" s="173">
        <v>45619</v>
      </c>
      <c r="E37" s="50"/>
      <c r="F37" s="51"/>
      <c r="G37" s="173">
        <f>H32</f>
        <v>45590</v>
      </c>
      <c r="H37" s="173">
        <v>45619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3">
        <v>45455</v>
      </c>
      <c r="D39" s="173">
        <v>45510</v>
      </c>
      <c r="E39" s="45"/>
      <c r="F39" s="45"/>
      <c r="G39" s="173">
        <v>45455</v>
      </c>
      <c r="H39" s="173">
        <v>45510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3">
        <f>D35</f>
        <v>45590</v>
      </c>
      <c r="D40" s="173">
        <f>C40+30</f>
        <v>45620</v>
      </c>
      <c r="E40" s="45"/>
      <c r="F40" s="45"/>
      <c r="G40" s="173">
        <f>H35</f>
        <v>45590</v>
      </c>
      <c r="H40" s="173">
        <f>G40+30</f>
        <v>45620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3">
        <f>D35</f>
        <v>45590</v>
      </c>
      <c r="D42" s="173">
        <f>C42+30</f>
        <v>45620</v>
      </c>
      <c r="E42" s="45"/>
      <c r="F42" s="45"/>
      <c r="G42" s="173">
        <f>H35</f>
        <v>45590</v>
      </c>
      <c r="H42" s="173">
        <f>G42+30</f>
        <v>45620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3">
        <f>D42</f>
        <v>45620</v>
      </c>
      <c r="D43" s="173">
        <f>C43+30</f>
        <v>45650</v>
      </c>
      <c r="E43" s="45"/>
      <c r="F43" s="45"/>
      <c r="G43" s="173">
        <f>H42</f>
        <v>45620</v>
      </c>
      <c r="H43" s="173">
        <f>G43+30</f>
        <v>45650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3">
        <f>D43</f>
        <v>45650</v>
      </c>
      <c r="D44" s="173">
        <f>C44+15</f>
        <v>45665</v>
      </c>
      <c r="E44" s="45"/>
      <c r="F44" s="45"/>
      <c r="G44" s="173">
        <f>H43</f>
        <v>45650</v>
      </c>
      <c r="H44" s="173">
        <f>G44+15</f>
        <v>45665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3">
        <f>D44</f>
        <v>45665</v>
      </c>
      <c r="D45" s="173">
        <f>C45+40</f>
        <v>45705</v>
      </c>
      <c r="E45" s="45"/>
      <c r="F45" s="45"/>
      <c r="G45" s="173">
        <f>H44</f>
        <v>45665</v>
      </c>
      <c r="H45" s="173">
        <f>G45+40</f>
        <v>45705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3">
        <f>D45</f>
        <v>45705</v>
      </c>
      <c r="D47" s="173">
        <f>C47+15</f>
        <v>45720</v>
      </c>
      <c r="E47" s="45"/>
      <c r="F47" s="45"/>
      <c r="G47" s="173">
        <f>H45</f>
        <v>45705</v>
      </c>
      <c r="H47" s="173">
        <f>G47+15</f>
        <v>45720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3">
        <f>D47</f>
        <v>45720</v>
      </c>
      <c r="D49" s="173">
        <f>C49+10</f>
        <v>45730</v>
      </c>
      <c r="E49" s="45"/>
      <c r="F49" s="45"/>
      <c r="G49" s="173">
        <f>H47</f>
        <v>45720</v>
      </c>
      <c r="H49" s="173">
        <f>G49+10</f>
        <v>45730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3">
        <f>D49</f>
        <v>45730</v>
      </c>
      <c r="D50" s="173">
        <f>C50+25</f>
        <v>45755</v>
      </c>
      <c r="E50" s="45"/>
      <c r="F50" s="45"/>
      <c r="G50" s="173">
        <f>H49</f>
        <v>45730</v>
      </c>
      <c r="H50" s="173">
        <f>G50+25</f>
        <v>45755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3">
        <f>D50</f>
        <v>45755</v>
      </c>
      <c r="D51" s="173">
        <f>C51+30</f>
        <v>45785</v>
      </c>
      <c r="E51" s="45"/>
      <c r="F51" s="45"/>
      <c r="G51" s="173">
        <f>H50</f>
        <v>45755</v>
      </c>
      <c r="H51" s="173">
        <f>G51+30</f>
        <v>45785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3">
        <f>D51</f>
        <v>45785</v>
      </c>
      <c r="D53" s="173">
        <f>C53+15</f>
        <v>45800</v>
      </c>
      <c r="E53" s="45"/>
      <c r="F53" s="45"/>
      <c r="G53" s="173">
        <f>H51</f>
        <v>45785</v>
      </c>
      <c r="H53" s="173">
        <f>G53+15</f>
        <v>45800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9" zoomScale="55" zoomScaleNormal="55" workbookViewId="0">
      <selection activeCell="F24" activeCellId="1" sqref="F27 F24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7" t="str">
        <f>'6.1. Паспорт сетевой график'!A5:L5</f>
        <v>Год раскрытия информации: 2025 год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</row>
    <row r="6" spans="1:18" ht="18.75" x14ac:dyDescent="0.25">
      <c r="A6" s="178" t="s">
        <v>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9" t="s">
        <v>352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</row>
    <row r="9" spans="1:18" ht="18.75" customHeight="1" x14ac:dyDescent="0.25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9" t="str">
        <f>'6.1. Паспорт сетевой график'!A12:L12</f>
        <v>О/СЗ/47/03/0003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</row>
    <row r="12" spans="1:18" x14ac:dyDescent="0.25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81" t="str">
        <f>'6.1. Паспорт сетевой график'!A15:L15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</row>
    <row r="15" spans="1:18" ht="15.75" customHeight="1" x14ac:dyDescent="0.25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</row>
    <row r="16" spans="1:18" x14ac:dyDescent="0.25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</row>
    <row r="18" spans="1:21" x14ac:dyDescent="0.25">
      <c r="A18" s="241" t="s">
        <v>184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</row>
    <row r="20" spans="1:21" ht="33" customHeight="1" x14ac:dyDescent="0.25">
      <c r="A20" s="234" t="s">
        <v>185</v>
      </c>
      <c r="B20" s="234" t="s">
        <v>186</v>
      </c>
      <c r="C20" s="239" t="s">
        <v>187</v>
      </c>
      <c r="D20" s="233" t="s">
        <v>188</v>
      </c>
      <c r="E20" s="234" t="s">
        <v>392</v>
      </c>
      <c r="F20" s="237" t="s">
        <v>355</v>
      </c>
      <c r="G20" s="238"/>
      <c r="H20" s="237" t="s">
        <v>386</v>
      </c>
      <c r="I20" s="238"/>
      <c r="J20" s="237" t="s">
        <v>387</v>
      </c>
      <c r="K20" s="238"/>
      <c r="L20" s="237" t="s">
        <v>388</v>
      </c>
      <c r="M20" s="238"/>
      <c r="N20" s="237" t="s">
        <v>389</v>
      </c>
      <c r="O20" s="238"/>
      <c r="P20" s="237" t="s">
        <v>390</v>
      </c>
      <c r="Q20" s="238"/>
      <c r="R20" s="242" t="s">
        <v>189</v>
      </c>
      <c r="S20" s="98"/>
      <c r="T20" s="98"/>
      <c r="U20" s="98"/>
    </row>
    <row r="21" spans="1:21" ht="99.75" customHeight="1" x14ac:dyDescent="0.25">
      <c r="A21" s="235"/>
      <c r="B21" s="235"/>
      <c r="C21" s="239"/>
      <c r="D21" s="233"/>
      <c r="E21" s="235"/>
      <c r="F21" s="239" t="s">
        <v>124</v>
      </c>
      <c r="G21" s="239"/>
      <c r="H21" s="239" t="s">
        <v>124</v>
      </c>
      <c r="I21" s="239"/>
      <c r="J21" s="239" t="s">
        <v>124</v>
      </c>
      <c r="K21" s="239"/>
      <c r="L21" s="239" t="s">
        <v>124</v>
      </c>
      <c r="M21" s="239"/>
      <c r="N21" s="239" t="s">
        <v>124</v>
      </c>
      <c r="O21" s="239"/>
      <c r="P21" s="239" t="s">
        <v>124</v>
      </c>
      <c r="Q21" s="239"/>
      <c r="R21" s="242"/>
    </row>
    <row r="22" spans="1:21" ht="89.25" customHeight="1" x14ac:dyDescent="0.25">
      <c r="A22" s="236"/>
      <c r="B22" s="236"/>
      <c r="C22" s="99" t="s">
        <v>124</v>
      </c>
      <c r="D22" s="100" t="s">
        <v>391</v>
      </c>
      <c r="E22" s="236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4.8686372770198707</v>
      </c>
      <c r="D24" s="105">
        <v>4.8686372770198707</v>
      </c>
      <c r="E24" s="108">
        <v>0</v>
      </c>
      <c r="F24" s="108">
        <v>1.9145521222050284</v>
      </c>
      <c r="G24" s="166" t="s">
        <v>353</v>
      </c>
      <c r="H24" s="105">
        <v>2.9540851548148424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4.8686372770198707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4.8686372770198707</v>
      </c>
      <c r="D27" s="108">
        <v>4.8686372770198707</v>
      </c>
      <c r="E27" s="108">
        <v>0</v>
      </c>
      <c r="F27" s="108">
        <v>1.9145521222050284</v>
      </c>
      <c r="G27" s="93" t="s">
        <v>353</v>
      </c>
      <c r="H27" s="108">
        <v>2.9540851548148424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4.8686372770198707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4.0571977308498921</v>
      </c>
      <c r="D30" s="105">
        <v>4.0571977308498921</v>
      </c>
      <c r="E30" s="108">
        <v>0</v>
      </c>
      <c r="F30" s="108">
        <v>0</v>
      </c>
      <c r="G30" s="166" t="s">
        <v>353</v>
      </c>
      <c r="H30" s="105">
        <v>4.0571977308498921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4.0571977308498921</v>
      </c>
    </row>
    <row r="31" spans="1:21" x14ac:dyDescent="0.25">
      <c r="A31" s="103" t="s">
        <v>205</v>
      </c>
      <c r="B31" s="107" t="s">
        <v>206</v>
      </c>
      <c r="C31" s="108">
        <v>0.40571977308498924</v>
      </c>
      <c r="D31" s="108">
        <v>0.40571977308498924</v>
      </c>
      <c r="E31" s="108">
        <v>0</v>
      </c>
      <c r="F31" s="108">
        <v>0</v>
      </c>
      <c r="G31" s="93" t="s">
        <v>353</v>
      </c>
      <c r="H31" s="108">
        <v>0.40571977308498924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0.40571977308498924</v>
      </c>
    </row>
    <row r="32" spans="1:21" ht="31.5" x14ac:dyDescent="0.25">
      <c r="A32" s="103" t="s">
        <v>207</v>
      </c>
      <c r="B32" s="107" t="s">
        <v>208</v>
      </c>
      <c r="C32" s="108">
        <v>1.4200192057974621</v>
      </c>
      <c r="D32" s="108">
        <v>1.4200192057974621</v>
      </c>
      <c r="E32" s="108">
        <v>0</v>
      </c>
      <c r="F32" s="108">
        <v>0</v>
      </c>
      <c r="G32" s="93" t="s">
        <v>353</v>
      </c>
      <c r="H32" s="108">
        <v>1.4200192057974621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1.4200192057974621</v>
      </c>
    </row>
    <row r="33" spans="1:18" x14ac:dyDescent="0.25">
      <c r="A33" s="103" t="s">
        <v>209</v>
      </c>
      <c r="B33" s="107" t="s">
        <v>210</v>
      </c>
      <c r="C33" s="108">
        <v>2.0285988654249461</v>
      </c>
      <c r="D33" s="108">
        <v>2.0285988654249461</v>
      </c>
      <c r="E33" s="108">
        <v>0</v>
      </c>
      <c r="F33" s="108">
        <v>0</v>
      </c>
      <c r="G33" s="93" t="s">
        <v>353</v>
      </c>
      <c r="H33" s="108">
        <v>2.0285988654249461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2.0285988654249461</v>
      </c>
    </row>
    <row r="34" spans="1:18" x14ac:dyDescent="0.25">
      <c r="A34" s="103" t="s">
        <v>211</v>
      </c>
      <c r="B34" s="107" t="s">
        <v>212</v>
      </c>
      <c r="C34" s="108">
        <v>0.20285988654249465</v>
      </c>
      <c r="D34" s="108">
        <v>0.20285988654249465</v>
      </c>
      <c r="E34" s="108">
        <v>0</v>
      </c>
      <c r="F34" s="108">
        <v>0</v>
      </c>
      <c r="G34" s="93" t="s">
        <v>353</v>
      </c>
      <c r="H34" s="108">
        <v>0.20285988654249465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0.20285988654249465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0.4</v>
      </c>
      <c r="D37" s="108">
        <v>0.4</v>
      </c>
      <c r="E37" s="108">
        <v>0</v>
      </c>
      <c r="F37" s="108">
        <v>0</v>
      </c>
      <c r="G37" s="93" t="s">
        <v>353</v>
      </c>
      <c r="H37" s="108">
        <v>0.4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0.4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0.4</v>
      </c>
      <c r="D45" s="108">
        <v>0.4</v>
      </c>
      <c r="E45" s="108">
        <v>0</v>
      </c>
      <c r="F45" s="108">
        <v>0</v>
      </c>
      <c r="G45" s="93" t="s">
        <v>353</v>
      </c>
      <c r="H45" s="108">
        <v>0.4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0.4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4.0571977308498921</v>
      </c>
      <c r="D51" s="105">
        <v>4.0571977308498921</v>
      </c>
      <c r="E51" s="108">
        <v>0</v>
      </c>
      <c r="F51" s="108">
        <v>0</v>
      </c>
      <c r="G51" s="166" t="s">
        <v>353</v>
      </c>
      <c r="H51" s="105">
        <v>4.0571977308498921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4.0571977308498921</v>
      </c>
    </row>
    <row r="52" spans="1:18" x14ac:dyDescent="0.25">
      <c r="A52" s="106" t="s">
        <v>238</v>
      </c>
      <c r="B52" s="107" t="s">
        <v>239</v>
      </c>
      <c r="C52" s="108">
        <v>4.0571977308498921</v>
      </c>
      <c r="D52" s="108">
        <v>4.0571977308498921</v>
      </c>
      <c r="E52" s="108">
        <v>0</v>
      </c>
      <c r="F52" s="108">
        <v>0</v>
      </c>
      <c r="G52" s="93" t="s">
        <v>353</v>
      </c>
      <c r="H52" s="108">
        <v>4.0571977308498921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4.0571977308498921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0.4</v>
      </c>
      <c r="D54" s="108">
        <v>0.4</v>
      </c>
      <c r="E54" s="108">
        <v>0</v>
      </c>
      <c r="F54" s="108">
        <v>0</v>
      </c>
      <c r="G54" s="93" t="s">
        <v>353</v>
      </c>
      <c r="H54" s="108">
        <v>0.4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0.4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5"/>
      <c r="C66" s="245"/>
      <c r="D66" s="245"/>
      <c r="E66" s="24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6"/>
      <c r="C68" s="246"/>
      <c r="D68" s="246"/>
      <c r="E68" s="246"/>
    </row>
    <row r="70" spans="1:18" ht="36.75" customHeight="1" x14ac:dyDescent="0.25">
      <c r="B70" s="245"/>
      <c r="C70" s="245"/>
      <c r="D70" s="245"/>
      <c r="E70" s="245"/>
    </row>
    <row r="71" spans="1:18" x14ac:dyDescent="0.25">
      <c r="B71" s="116"/>
      <c r="C71" s="116"/>
      <c r="D71" s="116"/>
    </row>
    <row r="72" spans="1:18" ht="51" customHeight="1" x14ac:dyDescent="0.25">
      <c r="B72" s="245"/>
      <c r="C72" s="245"/>
      <c r="D72" s="245"/>
      <c r="E72" s="245"/>
    </row>
    <row r="73" spans="1:18" ht="32.25" customHeight="1" x14ac:dyDescent="0.25">
      <c r="B73" s="246"/>
      <c r="C73" s="246"/>
      <c r="D73" s="246"/>
      <c r="E73" s="246"/>
    </row>
    <row r="74" spans="1:18" ht="51.75" customHeight="1" x14ac:dyDescent="0.25">
      <c r="B74" s="245"/>
      <c r="C74" s="245"/>
      <c r="D74" s="245"/>
      <c r="E74" s="245"/>
    </row>
    <row r="75" spans="1:18" ht="21.75" customHeight="1" x14ac:dyDescent="0.25">
      <c r="B75" s="243"/>
      <c r="C75" s="243"/>
      <c r="D75" s="243"/>
      <c r="E75" s="243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4"/>
      <c r="C77" s="244"/>
      <c r="D77" s="244"/>
      <c r="E77" s="244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G27" sqref="G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91" t="str">
        <f>'6.2. Паспорт фин осв ввод'!A4:R4</f>
        <v>Год раскрытия информации: 2025 год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</row>
    <row r="6" spans="1:48" ht="18.75" x14ac:dyDescent="0.3">
      <c r="AV6" s="5"/>
    </row>
    <row r="7" spans="1:48" ht="18.75" x14ac:dyDescent="0.25">
      <c r="A7" s="192" t="s">
        <v>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</row>
    <row r="8" spans="1:48" ht="18.7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</row>
    <row r="9" spans="1:48" ht="15.75" x14ac:dyDescent="0.25">
      <c r="A9" s="193" t="s">
        <v>352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</row>
    <row r="10" spans="1:48" ht="15.75" x14ac:dyDescent="0.25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</row>
    <row r="11" spans="1:48" ht="18.75" x14ac:dyDescent="0.25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</row>
    <row r="12" spans="1:48" ht="15.75" x14ac:dyDescent="0.25">
      <c r="A12" s="193" t="str">
        <f>'6.2. Паспорт фин осв ввод'!A11:R11</f>
        <v>О/СЗ/47/03/0003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</row>
    <row r="13" spans="1:48" ht="15.75" x14ac:dyDescent="0.25">
      <c r="A13" s="194" t="s">
        <v>5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</row>
    <row r="14" spans="1:48" ht="18.75" x14ac:dyDescent="0.25">
      <c r="A14" s="195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</row>
    <row r="15" spans="1:48" ht="15.75" x14ac:dyDescent="0.25">
      <c r="A15" s="193" t="str">
        <f>'6.2. Паспорт фин осв ввод'!A14:R14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</row>
    <row r="16" spans="1:48" ht="15.75" x14ac:dyDescent="0.25">
      <c r="A16" s="194" t="s">
        <v>6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</row>
    <row r="17" spans="1:48" x14ac:dyDescent="0.25">
      <c r="A17" s="247"/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  <c r="AA17" s="247"/>
      <c r="AB17" s="247"/>
      <c r="AC17" s="247"/>
      <c r="AD17" s="247"/>
      <c r="AE17" s="247"/>
      <c r="AF17" s="247"/>
      <c r="AG17" s="247"/>
      <c r="AH17" s="247"/>
      <c r="AI17" s="247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</row>
    <row r="18" spans="1:48" x14ac:dyDescent="0.25">
      <c r="A18" s="247"/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  <c r="Z18" s="247"/>
      <c r="AA18" s="247"/>
      <c r="AB18" s="247"/>
      <c r="AC18" s="247"/>
      <c r="AD18" s="247"/>
      <c r="AE18" s="247"/>
      <c r="AF18" s="247"/>
      <c r="AG18" s="247"/>
      <c r="AH18" s="247"/>
      <c r="AI18" s="247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</row>
    <row r="19" spans="1:48" x14ac:dyDescent="0.25">
      <c r="A19" s="247"/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7"/>
      <c r="AB19" s="247"/>
      <c r="AC19" s="247"/>
      <c r="AD19" s="247"/>
      <c r="AE19" s="247"/>
      <c r="AF19" s="247"/>
      <c r="AG19" s="247"/>
      <c r="AH19" s="247"/>
      <c r="AI19" s="247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</row>
    <row r="20" spans="1:48" s="54" customFormat="1" x14ac:dyDescent="0.25">
      <c r="A20" s="248"/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</row>
    <row r="21" spans="1:48" s="54" customFormat="1" x14ac:dyDescent="0.25">
      <c r="A21" s="249" t="s">
        <v>258</v>
      </c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  <c r="AF21" s="249"/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  <c r="AQ21" s="249"/>
      <c r="AR21" s="249"/>
      <c r="AS21" s="249"/>
      <c r="AT21" s="249"/>
      <c r="AU21" s="249"/>
      <c r="AV21" s="249"/>
    </row>
    <row r="22" spans="1:48" s="54" customFormat="1" ht="51" customHeight="1" x14ac:dyDescent="0.25">
      <c r="A22" s="250" t="s">
        <v>259</v>
      </c>
      <c r="B22" s="253" t="s">
        <v>260</v>
      </c>
      <c r="C22" s="250" t="s">
        <v>261</v>
      </c>
      <c r="D22" s="250" t="s">
        <v>262</v>
      </c>
      <c r="E22" s="256" t="s">
        <v>263</v>
      </c>
      <c r="F22" s="257"/>
      <c r="G22" s="257"/>
      <c r="H22" s="257"/>
      <c r="I22" s="257"/>
      <c r="J22" s="257"/>
      <c r="K22" s="257"/>
      <c r="L22" s="258"/>
      <c r="M22" s="250" t="s">
        <v>264</v>
      </c>
      <c r="N22" s="250" t="s">
        <v>265</v>
      </c>
      <c r="O22" s="250" t="s">
        <v>266</v>
      </c>
      <c r="P22" s="260" t="s">
        <v>267</v>
      </c>
      <c r="Q22" s="260" t="s">
        <v>268</v>
      </c>
      <c r="R22" s="260" t="s">
        <v>269</v>
      </c>
      <c r="S22" s="260" t="s">
        <v>270</v>
      </c>
      <c r="T22" s="260"/>
      <c r="U22" s="263" t="s">
        <v>271</v>
      </c>
      <c r="V22" s="263" t="s">
        <v>272</v>
      </c>
      <c r="W22" s="260" t="s">
        <v>273</v>
      </c>
      <c r="X22" s="260" t="s">
        <v>274</v>
      </c>
      <c r="Y22" s="260" t="s">
        <v>275</v>
      </c>
      <c r="Z22" s="259" t="s">
        <v>276</v>
      </c>
      <c r="AA22" s="260" t="s">
        <v>277</v>
      </c>
      <c r="AB22" s="260" t="s">
        <v>278</v>
      </c>
      <c r="AC22" s="260" t="s">
        <v>279</v>
      </c>
      <c r="AD22" s="260" t="s">
        <v>280</v>
      </c>
      <c r="AE22" s="260" t="s">
        <v>281</v>
      </c>
      <c r="AF22" s="260" t="s">
        <v>282</v>
      </c>
      <c r="AG22" s="260"/>
      <c r="AH22" s="260"/>
      <c r="AI22" s="260"/>
      <c r="AJ22" s="260"/>
      <c r="AK22" s="260"/>
      <c r="AL22" s="260" t="s">
        <v>283</v>
      </c>
      <c r="AM22" s="260"/>
      <c r="AN22" s="260"/>
      <c r="AO22" s="260"/>
      <c r="AP22" s="260" t="s">
        <v>284</v>
      </c>
      <c r="AQ22" s="260"/>
      <c r="AR22" s="260" t="s">
        <v>285</v>
      </c>
      <c r="AS22" s="260" t="s">
        <v>286</v>
      </c>
      <c r="AT22" s="260" t="s">
        <v>287</v>
      </c>
      <c r="AU22" s="260" t="s">
        <v>288</v>
      </c>
      <c r="AV22" s="270" t="s">
        <v>289</v>
      </c>
    </row>
    <row r="23" spans="1:48" s="54" customFormat="1" ht="15.75" x14ac:dyDescent="0.25">
      <c r="A23" s="251"/>
      <c r="B23" s="254"/>
      <c r="C23" s="251"/>
      <c r="D23" s="251"/>
      <c r="E23" s="268" t="s">
        <v>290</v>
      </c>
      <c r="F23" s="266" t="s">
        <v>241</v>
      </c>
      <c r="G23" s="266" t="s">
        <v>243</v>
      </c>
      <c r="H23" s="266" t="s">
        <v>245</v>
      </c>
      <c r="I23" s="264" t="s">
        <v>291</v>
      </c>
      <c r="J23" s="264" t="s">
        <v>292</v>
      </c>
      <c r="K23" s="264" t="s">
        <v>293</v>
      </c>
      <c r="L23" s="266" t="s">
        <v>115</v>
      </c>
      <c r="M23" s="251"/>
      <c r="N23" s="251"/>
      <c r="O23" s="251"/>
      <c r="P23" s="260"/>
      <c r="Q23" s="260"/>
      <c r="R23" s="260"/>
      <c r="S23" s="261" t="s">
        <v>124</v>
      </c>
      <c r="T23" s="261" t="s">
        <v>294</v>
      </c>
      <c r="U23" s="263"/>
      <c r="V23" s="263"/>
      <c r="W23" s="260"/>
      <c r="X23" s="260"/>
      <c r="Y23" s="260"/>
      <c r="Z23" s="260"/>
      <c r="AA23" s="260"/>
      <c r="AB23" s="260"/>
      <c r="AC23" s="260"/>
      <c r="AD23" s="260"/>
      <c r="AE23" s="260"/>
      <c r="AF23" s="260" t="s">
        <v>295</v>
      </c>
      <c r="AG23" s="260"/>
      <c r="AH23" s="260" t="s">
        <v>296</v>
      </c>
      <c r="AI23" s="260"/>
      <c r="AJ23" s="250" t="s">
        <v>297</v>
      </c>
      <c r="AK23" s="250" t="s">
        <v>298</v>
      </c>
      <c r="AL23" s="250" t="s">
        <v>299</v>
      </c>
      <c r="AM23" s="250" t="s">
        <v>300</v>
      </c>
      <c r="AN23" s="250" t="s">
        <v>301</v>
      </c>
      <c r="AO23" s="250" t="s">
        <v>302</v>
      </c>
      <c r="AP23" s="250" t="s">
        <v>303</v>
      </c>
      <c r="AQ23" s="272" t="s">
        <v>294</v>
      </c>
      <c r="AR23" s="260"/>
      <c r="AS23" s="260"/>
      <c r="AT23" s="260"/>
      <c r="AU23" s="260"/>
      <c r="AV23" s="271"/>
    </row>
    <row r="24" spans="1:48" s="54" customFormat="1" ht="47.25" x14ac:dyDescent="0.25">
      <c r="A24" s="252"/>
      <c r="B24" s="255"/>
      <c r="C24" s="252"/>
      <c r="D24" s="252"/>
      <c r="E24" s="269"/>
      <c r="F24" s="267"/>
      <c r="G24" s="267"/>
      <c r="H24" s="267"/>
      <c r="I24" s="265"/>
      <c r="J24" s="265"/>
      <c r="K24" s="265"/>
      <c r="L24" s="267"/>
      <c r="M24" s="252"/>
      <c r="N24" s="252"/>
      <c r="O24" s="252"/>
      <c r="P24" s="260"/>
      <c r="Q24" s="260"/>
      <c r="R24" s="260"/>
      <c r="S24" s="262"/>
      <c r="T24" s="262"/>
      <c r="U24" s="263"/>
      <c r="V24" s="263"/>
      <c r="W24" s="260"/>
      <c r="X24" s="260"/>
      <c r="Y24" s="260"/>
      <c r="Z24" s="260"/>
      <c r="AA24" s="260"/>
      <c r="AB24" s="260"/>
      <c r="AC24" s="260"/>
      <c r="AD24" s="260"/>
      <c r="AE24" s="260"/>
      <c r="AF24" s="55" t="s">
        <v>304</v>
      </c>
      <c r="AG24" s="55" t="s">
        <v>305</v>
      </c>
      <c r="AH24" s="56" t="s">
        <v>124</v>
      </c>
      <c r="AI24" s="56" t="s">
        <v>294</v>
      </c>
      <c r="AJ24" s="252"/>
      <c r="AK24" s="252"/>
      <c r="AL24" s="252"/>
      <c r="AM24" s="252"/>
      <c r="AN24" s="252"/>
      <c r="AO24" s="252"/>
      <c r="AP24" s="252"/>
      <c r="AQ24" s="273"/>
      <c r="AR24" s="260"/>
      <c r="AS24" s="260"/>
      <c r="AT24" s="260"/>
      <c r="AU24" s="260"/>
      <c r="AV24" s="271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400</v>
      </c>
      <c r="E26" s="61">
        <v>1</v>
      </c>
      <c r="F26" s="61">
        <v>0</v>
      </c>
      <c r="G26" s="61">
        <v>0.4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4057.1977308498922</v>
      </c>
      <c r="Q26" s="61" t="s">
        <v>364</v>
      </c>
      <c r="R26" s="169">
        <f>P26</f>
        <v>4057.1977308498922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4" t="str">
        <f>'7. Паспорт отчет о закупке'!A5:AV5</f>
        <v>Год раскрытия информации: 2025 год</v>
      </c>
      <c r="B5" s="274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8" t="s">
        <v>3</v>
      </c>
      <c r="B7" s="178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9" t="s">
        <v>352</v>
      </c>
      <c r="B9" s="179"/>
      <c r="C9" s="72"/>
      <c r="D9" s="72"/>
      <c r="E9" s="72"/>
      <c r="F9" s="72"/>
      <c r="G9" s="72"/>
      <c r="H9" s="72"/>
    </row>
    <row r="10" spans="1:8" x14ac:dyDescent="0.25">
      <c r="A10" s="180" t="s">
        <v>4</v>
      </c>
      <c r="B10" s="180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9" t="str">
        <f>'7. Паспорт отчет о закупке'!A12:AV12</f>
        <v>О/СЗ/47/03/0003</v>
      </c>
      <c r="B12" s="179"/>
      <c r="C12" s="72"/>
      <c r="D12" s="72"/>
      <c r="E12" s="72"/>
      <c r="F12" s="72"/>
      <c r="G12" s="72"/>
      <c r="H12" s="72"/>
    </row>
    <row r="13" spans="1:8" x14ac:dyDescent="0.25">
      <c r="A13" s="180" t="s">
        <v>5</v>
      </c>
      <c r="B13" s="180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81" t="str">
        <f>'7. Паспорт отчет о закупке'!A15:AV15</f>
        <v>Строительство новой КТПн с установкой силового трансформатора ТМГ-400/10/0,4кВ взамен существующей ТП-9 400кВА по адресу: Ленинградская область,  Ломоносовский район, дер. Таменгонт 7км, в/г 60333, литера АА (ПИР и СМР).</v>
      </c>
      <c r="B15" s="181"/>
      <c r="C15" s="72"/>
      <c r="D15" s="72"/>
      <c r="E15" s="72"/>
      <c r="F15" s="72"/>
      <c r="G15" s="72"/>
      <c r="H15" s="72"/>
    </row>
    <row r="16" spans="1:8" x14ac:dyDescent="0.25">
      <c r="A16" s="180" t="s">
        <v>6</v>
      </c>
      <c r="B16" s="180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5" t="s">
        <v>307</v>
      </c>
      <c r="B18" s="276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КТПн-10/0,4 кВ 400 кВА</v>
      </c>
    </row>
    <row r="22" spans="1:2" ht="16.5" thickBot="1" x14ac:dyDescent="0.3">
      <c r="A22" s="125" t="s">
        <v>309</v>
      </c>
      <c r="B22" s="126" t="s">
        <v>408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4.8686372770198707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7"/>
    </row>
    <row r="57" spans="1:2" hidden="1" x14ac:dyDescent="0.25">
      <c r="A57" s="140" t="s">
        <v>334</v>
      </c>
      <c r="B57" s="278"/>
    </row>
    <row r="58" spans="1:2" hidden="1" x14ac:dyDescent="0.25">
      <c r="A58" s="140" t="s">
        <v>335</v>
      </c>
      <c r="B58" s="278"/>
    </row>
    <row r="59" spans="1:2" hidden="1" x14ac:dyDescent="0.25">
      <c r="A59" s="140" t="s">
        <v>336</v>
      </c>
      <c r="B59" s="278"/>
    </row>
    <row r="60" spans="1:2" hidden="1" x14ac:dyDescent="0.25">
      <c r="A60" s="140" t="s">
        <v>337</v>
      </c>
      <c r="B60" s="278"/>
    </row>
    <row r="61" spans="1:2" ht="16.5" hidden="1" thickBot="1" x14ac:dyDescent="0.3">
      <c r="A61" s="141" t="s">
        <v>338</v>
      </c>
      <c r="B61" s="279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7" t="s">
        <v>353</v>
      </c>
    </row>
    <row r="70" spans="1:2" x14ac:dyDescent="0.25">
      <c r="A70" s="140" t="s">
        <v>346</v>
      </c>
      <c r="B70" s="278"/>
    </row>
    <row r="71" spans="1:2" x14ac:dyDescent="0.25">
      <c r="A71" s="140" t="s">
        <v>347</v>
      </c>
      <c r="B71" s="278"/>
    </row>
    <row r="72" spans="1:2" x14ac:dyDescent="0.25">
      <c r="A72" s="140" t="s">
        <v>348</v>
      </c>
      <c r="B72" s="278"/>
    </row>
    <row r="73" spans="1:2" x14ac:dyDescent="0.25">
      <c r="A73" s="140" t="s">
        <v>349</v>
      </c>
      <c r="B73" s="278"/>
    </row>
    <row r="74" spans="1:2" ht="16.5" thickBot="1" x14ac:dyDescent="0.3">
      <c r="A74" s="147" t="s">
        <v>350</v>
      </c>
      <c r="B74" s="279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2025-04-22T17:08:51Z</dcterms:modified>
</cp:coreProperties>
</file>